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445" activeTab="0"/>
  </bookViews>
  <sheets>
    <sheet name="2011" sheetId="1" r:id="rId1"/>
    <sheet name="Лист1" sheetId="2" r:id="rId2"/>
  </sheets>
  <externalReferences>
    <externalReference r:id="rId5"/>
  </externalReferences>
  <definedNames>
    <definedName name="_xlnm.Print_Area" localSheetId="0">'2011'!$A$1:$K$26</definedName>
  </definedNames>
  <calcPr fullCalcOnLoad="1"/>
</workbook>
</file>

<file path=xl/sharedStrings.xml><?xml version="1.0" encoding="utf-8"?>
<sst xmlns="http://schemas.openxmlformats.org/spreadsheetml/2006/main" count="35" uniqueCount="35">
  <si>
    <t>Выработано
квт/ч</t>
  </si>
  <si>
    <t>Отпущено</t>
  </si>
  <si>
    <t>Собств.
нужды
ДЭС
квт/ч</t>
  </si>
  <si>
    <t>Потери в
ЛЭП и ТР
квт/ч</t>
  </si>
  <si>
    <t>Удельный
расход
кг/квт*ч
(факт)</t>
  </si>
  <si>
    <t>"Белэнерго"
кВт/ч</t>
  </si>
  <si>
    <t>Населению
квт/ч</t>
  </si>
  <si>
    <t>Част
предп
квт/ч</t>
  </si>
  <si>
    <t>Бюджет.
организ.
квт/ч</t>
  </si>
  <si>
    <t>Прочим
квт/ч</t>
  </si>
  <si>
    <t>Всего
квт/ч</t>
  </si>
  <si>
    <t>по 
норме
0,240 кг/кВт</t>
  </si>
  <si>
    <t>фактически</t>
  </si>
  <si>
    <t>Январь</t>
  </si>
  <si>
    <t>Февраль</t>
  </si>
  <si>
    <t>Март</t>
  </si>
  <si>
    <t>1 кв.</t>
  </si>
  <si>
    <t>Апрель</t>
  </si>
  <si>
    <t>Май</t>
  </si>
  <si>
    <t xml:space="preserve">Июнь </t>
  </si>
  <si>
    <t>2 кв.</t>
  </si>
  <si>
    <t>6 мес.</t>
  </si>
  <si>
    <t>Июль</t>
  </si>
  <si>
    <t>Август</t>
  </si>
  <si>
    <t>Сентябрь</t>
  </si>
  <si>
    <t>3 кв.</t>
  </si>
  <si>
    <t>9 мес.</t>
  </si>
  <si>
    <t>Октябрь</t>
  </si>
  <si>
    <t>Ноябрь</t>
  </si>
  <si>
    <t>Декабрь</t>
  </si>
  <si>
    <t>4 кв.</t>
  </si>
  <si>
    <t>ГОД</t>
  </si>
  <si>
    <t>расход
топлива (т)</t>
  </si>
  <si>
    <t>Выработка и потребление электроэнергии и дизтоплива в 2011 году</t>
  </si>
  <si>
    <t>электростанцией "Wartsila Diezel" мощностью 3 мВт.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</si>
</sst>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3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sz val="14"/>
      <name val="Arial Black"/>
      <family val="2"/>
    </font>
    <font>
      <b/>
      <sz val="12"/>
      <name val="Arial Black"/>
      <family val="2"/>
    </font>
    <font>
      <sz val="12"/>
      <name val="Arial"/>
      <family val="2"/>
    </font>
    <font>
      <sz val="12"/>
      <name val="Arial Black"/>
      <family val="2"/>
    </font>
    <font>
      <b/>
      <sz val="12"/>
      <name val="Arial Cyr"/>
      <family val="0"/>
    </font>
    <font>
      <sz val="10"/>
      <color indexed="5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52">
      <alignment/>
      <protection/>
    </xf>
    <xf numFmtId="0" fontId="18" fillId="0" borderId="10" xfId="52" applyBorder="1" applyAlignment="1">
      <alignment horizontal="center"/>
      <protection/>
    </xf>
    <xf numFmtId="0" fontId="20" fillId="0" borderId="10" xfId="52" applyFont="1" applyBorder="1" applyAlignment="1">
      <alignment horizontal="center"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0" fillId="0" borderId="10" xfId="52" applyFont="1" applyBorder="1" applyAlignment="1">
      <alignment horizontal="center" wrapText="1"/>
      <protection/>
    </xf>
    <xf numFmtId="4" fontId="20" fillId="0" borderId="10" xfId="52" applyNumberFormat="1" applyFont="1" applyBorder="1" applyAlignment="1">
      <alignment horizontal="center" textRotation="90" wrapText="1"/>
      <protection/>
    </xf>
    <xf numFmtId="0" fontId="18" fillId="0" borderId="0" xfId="52" applyBorder="1">
      <alignment/>
      <protection/>
    </xf>
    <xf numFmtId="0" fontId="20" fillId="0" borderId="0" xfId="52" applyFont="1" applyBorder="1" applyAlignment="1">
      <alignment wrapText="1"/>
      <protection/>
    </xf>
    <xf numFmtId="0" fontId="18" fillId="0" borderId="14" xfId="52" applyBorder="1" applyAlignment="1">
      <alignment horizontal="center"/>
      <protection/>
    </xf>
    <xf numFmtId="0" fontId="20" fillId="0" borderId="14" xfId="52" applyFont="1" applyBorder="1" applyAlignment="1">
      <alignment horizontal="center" wrapText="1"/>
      <protection/>
    </xf>
    <xf numFmtId="0" fontId="20" fillId="0" borderId="14" xfId="52" applyFont="1" applyBorder="1" applyAlignment="1">
      <alignment horizontal="center" wrapText="1"/>
      <protection/>
    </xf>
    <xf numFmtId="0" fontId="18" fillId="0" borderId="15" xfId="52" applyBorder="1" applyAlignment="1">
      <alignment horizontal="center"/>
      <protection/>
    </xf>
    <xf numFmtId="0" fontId="20" fillId="0" borderId="15" xfId="52" applyFont="1" applyBorder="1" applyAlignment="1">
      <alignment horizontal="center" wrapText="1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2" fillId="0" borderId="16" xfId="52" applyFont="1" applyBorder="1" applyAlignment="1">
      <alignment horizontal="center"/>
      <protection/>
    </xf>
    <xf numFmtId="0" fontId="22" fillId="0" borderId="10" xfId="52" applyFont="1" applyBorder="1" applyAlignment="1">
      <alignment horizontal="center"/>
      <protection/>
    </xf>
    <xf numFmtId="4" fontId="22" fillId="0" borderId="16" xfId="52" applyNumberFormat="1" applyFont="1" applyBorder="1" applyAlignment="1">
      <alignment horizontal="center"/>
      <protection/>
    </xf>
    <xf numFmtId="0" fontId="22" fillId="0" borderId="0" xfId="52" applyFont="1" applyBorder="1" applyAlignment="1">
      <alignment horizontal="center"/>
      <protection/>
    </xf>
    <xf numFmtId="0" fontId="20" fillId="0" borderId="16" xfId="52" applyFont="1" applyBorder="1">
      <alignment/>
      <protection/>
    </xf>
    <xf numFmtId="4" fontId="20" fillId="0" borderId="16" xfId="52" applyNumberFormat="1" applyFont="1" applyBorder="1">
      <alignment/>
      <protection/>
    </xf>
    <xf numFmtId="4" fontId="23" fillId="0" borderId="16" xfId="52" applyNumberFormat="1" applyFont="1" applyBorder="1">
      <alignment/>
      <protection/>
    </xf>
    <xf numFmtId="3" fontId="20" fillId="0" borderId="0" xfId="52" applyNumberFormat="1" applyFont="1" applyBorder="1">
      <alignment/>
      <protection/>
    </xf>
    <xf numFmtId="164" fontId="20" fillId="0" borderId="0" xfId="52" applyNumberFormat="1" applyFont="1" applyBorder="1">
      <alignment/>
      <protection/>
    </xf>
    <xf numFmtId="3" fontId="20" fillId="0" borderId="16" xfId="52" applyNumberFormat="1" applyFont="1" applyBorder="1">
      <alignment/>
      <protection/>
    </xf>
    <xf numFmtId="164" fontId="20" fillId="0" borderId="16" xfId="52" applyNumberFormat="1" applyFont="1" applyBorder="1">
      <alignment/>
      <protection/>
    </xf>
    <xf numFmtId="4" fontId="20" fillId="0" borderId="15" xfId="52" applyNumberFormat="1" applyFont="1" applyBorder="1">
      <alignment/>
      <protection/>
    </xf>
    <xf numFmtId="4" fontId="23" fillId="0" borderId="10" xfId="52" applyNumberFormat="1" applyFont="1" applyBorder="1">
      <alignment/>
      <protection/>
    </xf>
    <xf numFmtId="0" fontId="24" fillId="0" borderId="16" xfId="52" applyFont="1" applyBorder="1">
      <alignment/>
      <protection/>
    </xf>
    <xf numFmtId="4" fontId="25" fillId="0" borderId="16" xfId="52" applyNumberFormat="1" applyFont="1" applyBorder="1">
      <alignment/>
      <protection/>
    </xf>
    <xf numFmtId="3" fontId="25" fillId="0" borderId="0" xfId="52" applyNumberFormat="1" applyFont="1" applyBorder="1">
      <alignment/>
      <protection/>
    </xf>
    <xf numFmtId="3" fontId="25" fillId="0" borderId="16" xfId="52" applyNumberFormat="1" applyFont="1" applyBorder="1">
      <alignment/>
      <protection/>
    </xf>
    <xf numFmtId="4" fontId="20" fillId="0" borderId="16" xfId="52" applyNumberFormat="1" applyFont="1" applyFill="1" applyBorder="1">
      <alignment/>
      <protection/>
    </xf>
    <xf numFmtId="4" fontId="20" fillId="0" borderId="10" xfId="52" applyNumberFormat="1" applyFont="1" applyBorder="1">
      <alignment/>
      <protection/>
    </xf>
    <xf numFmtId="4" fontId="25" fillId="0" borderId="15" xfId="52" applyNumberFormat="1" applyFont="1" applyBorder="1">
      <alignment/>
      <protection/>
    </xf>
    <xf numFmtId="0" fontId="26" fillId="0" borderId="0" xfId="52" applyFont="1">
      <alignment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4" fontId="20" fillId="0" borderId="14" xfId="52" applyNumberFormat="1" applyFont="1" applyBorder="1" applyAlignment="1">
      <alignment horizontal="center" textRotation="90" wrapText="1"/>
      <protection/>
    </xf>
    <xf numFmtId="4" fontId="20" fillId="0" borderId="15" xfId="52" applyNumberFormat="1" applyFont="1" applyBorder="1" applyAlignment="1">
      <alignment horizontal="center" textRotation="90" wrapText="1"/>
      <protection/>
    </xf>
    <xf numFmtId="0" fontId="19" fillId="0" borderId="0" xfId="52" applyFont="1" applyBorder="1" applyAlignment="1">
      <alignment horizontal="center" vertical="center"/>
      <protection/>
    </xf>
    <xf numFmtId="0" fontId="19" fillId="0" borderId="17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4;&#1090;&#1095;&#1105;&#1090;&#1099;%20&#1084;&#1077;&#1089;&#1103;&#1095;&#1085;&#1099;&#1077;\&#1074;&#1099;&#1088;&#1072;&#1073;&#1086;&#1090;&#1082;&#1072;%20&#1080;%20&#1087;&#1086;&#1090;&#1088;%20&#1101;&#1083;%20&#1101;&#1085;%20&#1080;%20&#1076;&#1080;&#1079;&#1090;&#1086;&#1087;&#1083;%20&#1089;%20200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 "/>
      <sheetName val="2005"/>
      <sheetName val="200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5" sqref="H5:H6"/>
    </sheetView>
  </sheetViews>
  <sheetFormatPr defaultColWidth="9.00390625" defaultRowHeight="12.75"/>
  <cols>
    <col min="1" max="1" width="11.00390625" style="1" customWidth="1"/>
    <col min="2" max="2" width="14.375" style="1" customWidth="1"/>
    <col min="3" max="3" width="11.25390625" style="1" customWidth="1"/>
    <col min="4" max="4" width="14.625" style="1" customWidth="1"/>
    <col min="5" max="5" width="12.125" style="1" customWidth="1"/>
    <col min="6" max="6" width="13.125" style="1" customWidth="1"/>
    <col min="7" max="7" width="14.375" style="1" customWidth="1"/>
    <col min="8" max="8" width="14.75390625" style="1" customWidth="1"/>
    <col min="9" max="9" width="13.125" style="1" customWidth="1"/>
    <col min="10" max="10" width="13.25390625" style="1" customWidth="1"/>
    <col min="11" max="11" width="16.25390625" style="1" customWidth="1"/>
    <col min="12" max="12" width="9.25390625" style="1" bestFit="1" customWidth="1"/>
    <col min="13" max="13" width="10.375" style="1" customWidth="1"/>
    <col min="14" max="14" width="10.75390625" style="1" customWidth="1"/>
    <col min="15" max="19" width="9.125" style="1" customWidth="1"/>
    <col min="20" max="20" width="11.625" style="1" customWidth="1"/>
    <col min="21" max="21" width="9.625" style="1" bestFit="1" customWidth="1"/>
    <col min="22" max="253" width="9.125" style="1" customWidth="1"/>
    <col min="254" max="254" width="11.00390625" style="1" customWidth="1"/>
    <col min="255" max="255" width="14.375" style="1" customWidth="1"/>
    <col min="256" max="16384" width="11.25390625" style="1" customWidth="1"/>
  </cols>
  <sheetData>
    <row r="2" spans="1:11" ht="19.5" customHeight="1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9.5" customHeigh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21" ht="25.5" customHeight="1">
      <c r="A4" s="2"/>
      <c r="B4" s="3" t="s">
        <v>0</v>
      </c>
      <c r="C4" s="4" t="s">
        <v>1</v>
      </c>
      <c r="D4" s="5"/>
      <c r="E4" s="5"/>
      <c r="F4" s="5"/>
      <c r="G4" s="5"/>
      <c r="H4" s="6"/>
      <c r="I4" s="7" t="s">
        <v>2</v>
      </c>
      <c r="J4" s="8" t="s">
        <v>3</v>
      </c>
      <c r="K4" s="40" t="s">
        <v>32</v>
      </c>
      <c r="M4" s="9"/>
      <c r="N4" s="10"/>
      <c r="U4" s="7" t="s">
        <v>4</v>
      </c>
    </row>
    <row r="5" spans="1:21" ht="15.75" customHeight="1">
      <c r="A5" s="11"/>
      <c r="B5" s="12"/>
      <c r="C5" s="40" t="s">
        <v>5</v>
      </c>
      <c r="D5" s="40" t="s">
        <v>6</v>
      </c>
      <c r="E5" s="40" t="s">
        <v>7</v>
      </c>
      <c r="F5" s="40" t="s">
        <v>8</v>
      </c>
      <c r="G5" s="40" t="s">
        <v>9</v>
      </c>
      <c r="H5" s="40" t="s">
        <v>10</v>
      </c>
      <c r="I5" s="13"/>
      <c r="J5" s="42"/>
      <c r="K5" s="41"/>
      <c r="M5" s="9"/>
      <c r="N5" s="10"/>
      <c r="U5" s="13"/>
    </row>
    <row r="6" spans="1:21" ht="59.25" customHeight="1">
      <c r="A6" s="14"/>
      <c r="B6" s="15"/>
      <c r="C6" s="41"/>
      <c r="D6" s="41"/>
      <c r="E6" s="41"/>
      <c r="F6" s="41"/>
      <c r="G6" s="41"/>
      <c r="H6" s="41"/>
      <c r="I6" s="17"/>
      <c r="J6" s="43"/>
      <c r="K6" s="16" t="s">
        <v>11</v>
      </c>
      <c r="M6" s="18"/>
      <c r="N6" s="10"/>
      <c r="T6" s="16" t="s">
        <v>12</v>
      </c>
      <c r="U6" s="17"/>
    </row>
    <row r="7" spans="1:21" ht="19.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0">
        <v>6</v>
      </c>
      <c r="G7" s="19">
        <v>8</v>
      </c>
      <c r="H7" s="19">
        <v>9</v>
      </c>
      <c r="I7" s="19">
        <v>10</v>
      </c>
      <c r="J7" s="21">
        <v>11</v>
      </c>
      <c r="K7" s="19">
        <v>12</v>
      </c>
      <c r="M7" s="22"/>
      <c r="N7" s="22"/>
      <c r="T7" s="19">
        <v>12</v>
      </c>
      <c r="U7" s="19">
        <v>14</v>
      </c>
    </row>
    <row r="8" spans="1:21" ht="20.25" customHeight="1">
      <c r="A8" s="23" t="s">
        <v>13</v>
      </c>
      <c r="B8" s="24">
        <v>762311</v>
      </c>
      <c r="C8" s="24">
        <v>2865</v>
      </c>
      <c r="D8" s="24">
        <v>200000</v>
      </c>
      <c r="E8" s="24">
        <v>4258</v>
      </c>
      <c r="F8" s="25">
        <v>135170</v>
      </c>
      <c r="G8" s="24">
        <v>241163</v>
      </c>
      <c r="H8" s="24">
        <f aca="true" t="shared" si="0" ref="H8:H26">C8+D8+E8+F8+G8</f>
        <v>583456</v>
      </c>
      <c r="I8" s="24">
        <v>44720</v>
      </c>
      <c r="J8" s="24">
        <v>88192</v>
      </c>
      <c r="K8" s="24">
        <f>B8*0.24</f>
        <v>182954.63999999998</v>
      </c>
      <c r="M8" s="26"/>
      <c r="N8" s="27"/>
      <c r="T8" s="28">
        <v>165918</v>
      </c>
      <c r="U8" s="29">
        <f>T8/B8</f>
        <v>0.21765132603360046</v>
      </c>
    </row>
    <row r="9" spans="1:21" ht="19.5" customHeight="1">
      <c r="A9" s="23" t="s">
        <v>14</v>
      </c>
      <c r="B9" s="24">
        <v>747327</v>
      </c>
      <c r="C9" s="24">
        <v>2562</v>
      </c>
      <c r="D9" s="24">
        <v>170272</v>
      </c>
      <c r="E9" s="24">
        <v>3663</v>
      </c>
      <c r="F9" s="30">
        <v>110414</v>
      </c>
      <c r="G9" s="24">
        <v>197159.2</v>
      </c>
      <c r="H9" s="24">
        <f t="shared" si="0"/>
        <v>484070.2</v>
      </c>
      <c r="I9" s="24">
        <v>41520</v>
      </c>
      <c r="J9" s="24">
        <v>86531.9382</v>
      </c>
      <c r="K9" s="24">
        <f>B9*0.24</f>
        <v>179358.47999999998</v>
      </c>
      <c r="M9" s="26"/>
      <c r="N9" s="27"/>
      <c r="T9" s="28">
        <v>163934</v>
      </c>
      <c r="U9" s="29">
        <f>T9/B9</f>
        <v>0.21936046737238182</v>
      </c>
    </row>
    <row r="10" spans="1:21" ht="19.5" customHeight="1">
      <c r="A10" s="23" t="s">
        <v>15</v>
      </c>
      <c r="B10" s="24">
        <v>621836</v>
      </c>
      <c r="C10" s="24">
        <v>2143</v>
      </c>
      <c r="D10" s="24">
        <v>201922</v>
      </c>
      <c r="E10" s="24">
        <v>2654</v>
      </c>
      <c r="F10" s="31">
        <v>104904</v>
      </c>
      <c r="G10" s="24">
        <v>183951.4</v>
      </c>
      <c r="H10" s="24">
        <f t="shared" si="0"/>
        <v>495574.4</v>
      </c>
      <c r="I10" s="24">
        <v>41280</v>
      </c>
      <c r="J10" s="24">
        <v>71350.3324</v>
      </c>
      <c r="K10" s="24">
        <f>B10*0.24</f>
        <v>149240.63999999998</v>
      </c>
      <c r="M10" s="26"/>
      <c r="N10" s="27"/>
      <c r="T10" s="28">
        <v>135967</v>
      </c>
      <c r="U10" s="29">
        <f>T10/B10</f>
        <v>0.21865411458969888</v>
      </c>
    </row>
    <row r="11" spans="1:21" ht="19.5" customHeight="1">
      <c r="A11" s="32" t="s">
        <v>16</v>
      </c>
      <c r="B11" s="33">
        <f aca="true" t="shared" si="1" ref="B11:G11">B8+B9+B10</f>
        <v>2131474</v>
      </c>
      <c r="C11" s="33">
        <f t="shared" si="1"/>
        <v>7570</v>
      </c>
      <c r="D11" s="33">
        <f t="shared" si="1"/>
        <v>572194</v>
      </c>
      <c r="E11" s="33">
        <f t="shared" si="1"/>
        <v>10575</v>
      </c>
      <c r="F11" s="33">
        <f t="shared" si="1"/>
        <v>350488</v>
      </c>
      <c r="G11" s="33">
        <f t="shared" si="1"/>
        <v>622273.6</v>
      </c>
      <c r="H11" s="33">
        <f t="shared" si="0"/>
        <v>1563100.6</v>
      </c>
      <c r="I11" s="33">
        <f>I8+I9+I10</f>
        <v>127520</v>
      </c>
      <c r="J11" s="33">
        <f>J8+J9+J10</f>
        <v>246074.2706</v>
      </c>
      <c r="K11" s="33">
        <f>K8+K9+K10</f>
        <v>511553.76</v>
      </c>
      <c r="M11" s="34"/>
      <c r="N11" s="27"/>
      <c r="T11" s="35">
        <f>T8+T9+T10</f>
        <v>465819</v>
      </c>
      <c r="U11" s="29">
        <f>T11/B11</f>
        <v>0.21854313024695587</v>
      </c>
    </row>
    <row r="12" spans="1:21" ht="19.5" customHeight="1">
      <c r="A12" s="23" t="s">
        <v>17</v>
      </c>
      <c r="B12" s="24">
        <v>494472</v>
      </c>
      <c r="C12" s="24">
        <v>2262</v>
      </c>
      <c r="D12" s="24">
        <v>184444</v>
      </c>
      <c r="E12" s="24">
        <v>2470</v>
      </c>
      <c r="F12" s="24">
        <v>72172</v>
      </c>
      <c r="G12" s="24">
        <v>150918.8</v>
      </c>
      <c r="H12" s="24">
        <f t="shared" si="0"/>
        <v>412266.8</v>
      </c>
      <c r="I12" s="24">
        <v>39040</v>
      </c>
      <c r="J12" s="24">
        <v>55972.5928</v>
      </c>
      <c r="K12" s="24">
        <f>B12*0.24</f>
        <v>118673.28</v>
      </c>
      <c r="M12" s="26"/>
      <c r="N12" s="27"/>
      <c r="T12" s="28">
        <v>104089.3</v>
      </c>
      <c r="U12" s="29">
        <f>T12/B12</f>
        <v>0.21050595382549467</v>
      </c>
    </row>
    <row r="13" spans="1:21" ht="19.5" customHeight="1">
      <c r="A13" s="23" t="s">
        <v>18</v>
      </c>
      <c r="B13" s="24">
        <v>453266</v>
      </c>
      <c r="C13" s="24">
        <v>1645</v>
      </c>
      <c r="D13" s="24">
        <v>160908</v>
      </c>
      <c r="E13" s="24">
        <v>4292</v>
      </c>
      <c r="F13" s="24">
        <v>54787</v>
      </c>
      <c r="G13" s="24">
        <v>148619</v>
      </c>
      <c r="H13" s="24">
        <f t="shared" si="0"/>
        <v>370251</v>
      </c>
      <c r="I13" s="24">
        <v>36480</v>
      </c>
      <c r="J13" s="24">
        <v>51223</v>
      </c>
      <c r="K13" s="24">
        <f>B13*0.24</f>
        <v>108783.84</v>
      </c>
      <c r="M13" s="26"/>
      <c r="N13" s="27"/>
      <c r="T13" s="28">
        <v>100890.75</v>
      </c>
      <c r="U13" s="29">
        <f>T13/B13</f>
        <v>0.2225861855952134</v>
      </c>
    </row>
    <row r="14" spans="1:21" ht="19.5" customHeight="1">
      <c r="A14" s="23" t="s">
        <v>19</v>
      </c>
      <c r="B14" s="24">
        <v>367108</v>
      </c>
      <c r="C14" s="24">
        <v>1557</v>
      </c>
      <c r="D14" s="24">
        <v>158800</v>
      </c>
      <c r="E14" s="24">
        <v>1733</v>
      </c>
      <c r="F14" s="24">
        <v>29330</v>
      </c>
      <c r="G14" s="24">
        <v>84585</v>
      </c>
      <c r="H14" s="24">
        <f t="shared" si="0"/>
        <v>276005</v>
      </c>
      <c r="I14" s="24">
        <v>30480</v>
      </c>
      <c r="J14" s="24">
        <v>41372</v>
      </c>
      <c r="K14" s="24">
        <f>B14*0.24</f>
        <v>88105.92</v>
      </c>
      <c r="M14" s="26"/>
      <c r="N14" s="27"/>
      <c r="T14" s="28">
        <v>77229</v>
      </c>
      <c r="U14" s="29">
        <f>T14/B14</f>
        <v>0.21037133486603396</v>
      </c>
    </row>
    <row r="15" spans="1:21" ht="19.5" customHeight="1">
      <c r="A15" s="32" t="s">
        <v>20</v>
      </c>
      <c r="B15" s="33">
        <f aca="true" t="shared" si="2" ref="B15:G15">B12+B13+B14</f>
        <v>1314846</v>
      </c>
      <c r="C15" s="33">
        <f t="shared" si="2"/>
        <v>5464</v>
      </c>
      <c r="D15" s="33">
        <f t="shared" si="2"/>
        <v>504152</v>
      </c>
      <c r="E15" s="33">
        <f t="shared" si="2"/>
        <v>8495</v>
      </c>
      <c r="F15" s="33">
        <f t="shared" si="2"/>
        <v>156289</v>
      </c>
      <c r="G15" s="33">
        <f t="shared" si="2"/>
        <v>384122.8</v>
      </c>
      <c r="H15" s="33">
        <f t="shared" si="0"/>
        <v>1058522.8</v>
      </c>
      <c r="I15" s="33">
        <f>I12+I13+I14</f>
        <v>106000</v>
      </c>
      <c r="J15" s="33">
        <f>J12+J13+J14</f>
        <v>148567.59279999998</v>
      </c>
      <c r="K15" s="33">
        <f>K12+K13+K14</f>
        <v>315563.04</v>
      </c>
      <c r="M15" s="34"/>
      <c r="N15" s="27"/>
      <c r="T15" s="35">
        <f>T12+T13+T14</f>
        <v>282209.05</v>
      </c>
      <c r="U15" s="29">
        <f>T15/B15</f>
        <v>0.21463277828734315</v>
      </c>
    </row>
    <row r="16" spans="1:21" ht="19.5" customHeight="1">
      <c r="A16" s="32" t="s">
        <v>21</v>
      </c>
      <c r="B16" s="33">
        <f aca="true" t="shared" si="3" ref="B16:G16">B11+B15</f>
        <v>3446320</v>
      </c>
      <c r="C16" s="33">
        <f t="shared" si="3"/>
        <v>13034</v>
      </c>
      <c r="D16" s="33">
        <f t="shared" si="3"/>
        <v>1076346</v>
      </c>
      <c r="E16" s="33">
        <f t="shared" si="3"/>
        <v>19070</v>
      </c>
      <c r="F16" s="33">
        <f t="shared" si="3"/>
        <v>506777</v>
      </c>
      <c r="G16" s="33">
        <f t="shared" si="3"/>
        <v>1006396.3999999999</v>
      </c>
      <c r="H16" s="33">
        <f t="shared" si="0"/>
        <v>2621623.4</v>
      </c>
      <c r="I16" s="33">
        <f>I11+I15</f>
        <v>233520</v>
      </c>
      <c r="J16" s="33">
        <f>J11+J15</f>
        <v>394641.8634</v>
      </c>
      <c r="K16" s="33">
        <f>K11+K15</f>
        <v>827116.8</v>
      </c>
      <c r="M16" s="34"/>
      <c r="N16" s="27"/>
      <c r="T16" s="35">
        <f>T11+T15</f>
        <v>748028.05</v>
      </c>
      <c r="U16" s="29">
        <f>T16/B16</f>
        <v>0.21705124596671233</v>
      </c>
    </row>
    <row r="17" spans="1:21" ht="19.5" customHeight="1">
      <c r="A17" s="23" t="s">
        <v>22</v>
      </c>
      <c r="B17" s="24">
        <v>419552</v>
      </c>
      <c r="C17" s="24">
        <v>1663</v>
      </c>
      <c r="D17" s="36">
        <v>95403</v>
      </c>
      <c r="E17" s="24">
        <v>5580</v>
      </c>
      <c r="F17" s="24">
        <v>23254</v>
      </c>
      <c r="G17" s="36">
        <v>126345</v>
      </c>
      <c r="H17" s="24">
        <f t="shared" si="0"/>
        <v>252245</v>
      </c>
      <c r="I17" s="24">
        <v>32400</v>
      </c>
      <c r="J17" s="24">
        <v>47581</v>
      </c>
      <c r="K17" s="24">
        <f>B17*0.24</f>
        <v>100692.48</v>
      </c>
      <c r="M17" s="26"/>
      <c r="N17" s="27"/>
      <c r="T17" s="28">
        <v>92323</v>
      </c>
      <c r="U17" s="29">
        <f>T17/B17</f>
        <v>0.22005138814735717</v>
      </c>
    </row>
    <row r="18" spans="1:21" ht="19.5" customHeight="1">
      <c r="A18" s="23" t="s">
        <v>23</v>
      </c>
      <c r="B18" s="24">
        <v>505710</v>
      </c>
      <c r="C18" s="24">
        <v>2005</v>
      </c>
      <c r="D18" s="24">
        <v>169353</v>
      </c>
      <c r="E18" s="24">
        <v>2012</v>
      </c>
      <c r="F18" s="24">
        <v>38781</v>
      </c>
      <c r="G18" s="24">
        <v>133374</v>
      </c>
      <c r="H18" s="24">
        <f t="shared" si="0"/>
        <v>345525</v>
      </c>
      <c r="I18" s="24">
        <v>36160</v>
      </c>
      <c r="J18" s="24">
        <v>57708</v>
      </c>
      <c r="K18" s="24">
        <f>B18*0.24</f>
        <v>121370.4</v>
      </c>
      <c r="M18" s="26"/>
      <c r="N18" s="27"/>
      <c r="T18" s="28">
        <v>100184</v>
      </c>
      <c r="U18" s="29">
        <f>T18/B18</f>
        <v>0.19810563366356213</v>
      </c>
    </row>
    <row r="19" spans="1:21" ht="19.5" customHeight="1">
      <c r="A19" s="23" t="s">
        <v>24</v>
      </c>
      <c r="B19" s="24">
        <v>515079</v>
      </c>
      <c r="C19" s="24">
        <v>1373</v>
      </c>
      <c r="D19" s="24">
        <v>199561</v>
      </c>
      <c r="E19" s="24">
        <v>2873</v>
      </c>
      <c r="F19" s="24">
        <v>59532</v>
      </c>
      <c r="G19" s="24">
        <v>184820</v>
      </c>
      <c r="H19" s="24">
        <f t="shared" si="0"/>
        <v>448159</v>
      </c>
      <c r="I19" s="24">
        <v>32320</v>
      </c>
      <c r="J19" s="24">
        <v>59331</v>
      </c>
      <c r="K19" s="24">
        <f>B19*0.24</f>
        <v>123618.95999999999</v>
      </c>
      <c r="M19" s="26"/>
      <c r="N19" s="27"/>
      <c r="T19" s="28">
        <v>93861</v>
      </c>
      <c r="U19" s="29">
        <f>T19/B19</f>
        <v>0.1822264157536999</v>
      </c>
    </row>
    <row r="20" spans="1:21" ht="19.5" customHeight="1">
      <c r="A20" s="32" t="s">
        <v>25</v>
      </c>
      <c r="B20" s="33">
        <f aca="true" t="shared" si="4" ref="B20:G20">B17+B18+B19</f>
        <v>1440341</v>
      </c>
      <c r="C20" s="33">
        <f t="shared" si="4"/>
        <v>5041</v>
      </c>
      <c r="D20" s="33">
        <f t="shared" si="4"/>
        <v>464317</v>
      </c>
      <c r="E20" s="33">
        <f t="shared" si="4"/>
        <v>10465</v>
      </c>
      <c r="F20" s="33">
        <f t="shared" si="4"/>
        <v>121567</v>
      </c>
      <c r="G20" s="33">
        <f t="shared" si="4"/>
        <v>444539</v>
      </c>
      <c r="H20" s="33">
        <f t="shared" si="0"/>
        <v>1045929</v>
      </c>
      <c r="I20" s="33">
        <f>I17+I18+I19</f>
        <v>100880</v>
      </c>
      <c r="J20" s="33">
        <f>J17+J18+J19</f>
        <v>164620</v>
      </c>
      <c r="K20" s="33">
        <f>K17+K18+K19</f>
        <v>345681.83999999997</v>
      </c>
      <c r="M20" s="34"/>
      <c r="N20" s="27"/>
      <c r="T20" s="35">
        <f>T17+T18+T19</f>
        <v>286368</v>
      </c>
      <c r="U20" s="29">
        <f>T20/B20</f>
        <v>0.19881958508436545</v>
      </c>
    </row>
    <row r="21" spans="1:21" ht="19.5" customHeight="1">
      <c r="A21" s="32" t="s">
        <v>26</v>
      </c>
      <c r="B21" s="33">
        <f aca="true" t="shared" si="5" ref="B21:G21">B11+B15+B20</f>
        <v>4886661</v>
      </c>
      <c r="C21" s="33">
        <f t="shared" si="5"/>
        <v>18075</v>
      </c>
      <c r="D21" s="33">
        <f t="shared" si="5"/>
        <v>1540663</v>
      </c>
      <c r="E21" s="33">
        <f t="shared" si="5"/>
        <v>29535</v>
      </c>
      <c r="F21" s="33">
        <f t="shared" si="5"/>
        <v>628344</v>
      </c>
      <c r="G21" s="33">
        <f t="shared" si="5"/>
        <v>1450935.4</v>
      </c>
      <c r="H21" s="33">
        <f t="shared" si="0"/>
        <v>3667552.4</v>
      </c>
      <c r="I21" s="33">
        <f>I11+I15+I20</f>
        <v>334400</v>
      </c>
      <c r="J21" s="33">
        <f>J11+J15+J20</f>
        <v>559261.8633999999</v>
      </c>
      <c r="K21" s="33">
        <f>K11+K15+K20</f>
        <v>1172798.6400000001</v>
      </c>
      <c r="M21" s="34"/>
      <c r="N21" s="27"/>
      <c r="T21" s="35">
        <f>T11+T15+T20</f>
        <v>1034396.05</v>
      </c>
      <c r="U21" s="29">
        <f>T21/B21</f>
        <v>0.21167747261371314</v>
      </c>
    </row>
    <row r="22" spans="1:21" ht="19.5" customHeight="1">
      <c r="A22" s="23" t="s">
        <v>27</v>
      </c>
      <c r="B22" s="24">
        <v>713613</v>
      </c>
      <c r="C22" s="24">
        <v>2095</v>
      </c>
      <c r="D22" s="24">
        <v>231792</v>
      </c>
      <c r="E22" s="24">
        <v>3236.5</v>
      </c>
      <c r="F22" s="24">
        <v>108347</v>
      </c>
      <c r="G22" s="24">
        <v>203736</v>
      </c>
      <c r="H22" s="24">
        <f t="shared" si="0"/>
        <v>549206.5</v>
      </c>
      <c r="I22" s="24">
        <v>52560</v>
      </c>
      <c r="J22" s="24">
        <v>81243</v>
      </c>
      <c r="K22" s="24">
        <f>B22*0.24</f>
        <v>171267.12</v>
      </c>
      <c r="M22" s="26"/>
      <c r="N22" s="27"/>
      <c r="T22" s="28">
        <v>155151</v>
      </c>
      <c r="U22" s="29">
        <f>T22/B22</f>
        <v>0.21741616254188195</v>
      </c>
    </row>
    <row r="23" spans="1:21" ht="19.5" customHeight="1">
      <c r="A23" s="23" t="s">
        <v>28</v>
      </c>
      <c r="B23" s="24">
        <v>726724</v>
      </c>
      <c r="C23" s="24">
        <v>1954</v>
      </c>
      <c r="D23" s="24">
        <v>118229</v>
      </c>
      <c r="E23" s="24">
        <v>3145</v>
      </c>
      <c r="F23" s="37">
        <v>111796</v>
      </c>
      <c r="G23" s="24">
        <v>236687</v>
      </c>
      <c r="H23" s="24">
        <f t="shared" si="0"/>
        <v>471811</v>
      </c>
      <c r="I23" s="24">
        <v>46960</v>
      </c>
      <c r="J23" s="24">
        <v>83543</v>
      </c>
      <c r="K23" s="24">
        <f>B23*0.24</f>
        <v>174413.75999999998</v>
      </c>
      <c r="M23" s="26"/>
      <c r="N23" s="27"/>
      <c r="T23" s="28"/>
      <c r="U23" s="29">
        <f>T23/B23</f>
        <v>0</v>
      </c>
    </row>
    <row r="24" spans="1:21" ht="19.5" customHeight="1">
      <c r="A24" s="23" t="s">
        <v>29</v>
      </c>
      <c r="B24" s="24">
        <v>704248</v>
      </c>
      <c r="C24" s="24">
        <v>2827</v>
      </c>
      <c r="D24" s="24">
        <v>247239</v>
      </c>
      <c r="E24" s="24">
        <v>3628</v>
      </c>
      <c r="F24" s="25">
        <v>115576</v>
      </c>
      <c r="G24" s="24">
        <v>215333</v>
      </c>
      <c r="H24" s="24">
        <f t="shared" si="0"/>
        <v>584603</v>
      </c>
      <c r="I24" s="24">
        <v>45040</v>
      </c>
      <c r="J24" s="24">
        <v>81017</v>
      </c>
      <c r="K24" s="24">
        <f>B24*0.24</f>
        <v>169019.52</v>
      </c>
      <c r="M24" s="26"/>
      <c r="N24" s="27"/>
      <c r="T24" s="28"/>
      <c r="U24" s="29">
        <f>T24/B24</f>
        <v>0</v>
      </c>
    </row>
    <row r="25" spans="1:21" ht="19.5" customHeight="1">
      <c r="A25" s="32" t="s">
        <v>30</v>
      </c>
      <c r="B25" s="33">
        <f aca="true" t="shared" si="6" ref="B25:G25">B22+B23+B24</f>
        <v>2144585</v>
      </c>
      <c r="C25" s="33">
        <f t="shared" si="6"/>
        <v>6876</v>
      </c>
      <c r="D25" s="33">
        <f t="shared" si="6"/>
        <v>597260</v>
      </c>
      <c r="E25" s="33">
        <f t="shared" si="6"/>
        <v>10009.5</v>
      </c>
      <c r="F25" s="38">
        <f t="shared" si="6"/>
        <v>335719</v>
      </c>
      <c r="G25" s="33">
        <f t="shared" si="6"/>
        <v>655756</v>
      </c>
      <c r="H25" s="33">
        <f t="shared" si="0"/>
        <v>1605620.5</v>
      </c>
      <c r="I25" s="33">
        <f>I22+I23+I24</f>
        <v>144560</v>
      </c>
      <c r="J25" s="33">
        <f>J22+J23+J24</f>
        <v>245803</v>
      </c>
      <c r="K25" s="33">
        <f>K22+K23+K24</f>
        <v>514700.4</v>
      </c>
      <c r="M25" s="34"/>
      <c r="N25" s="27"/>
      <c r="T25" s="35">
        <f>T22+T23+T24</f>
        <v>155151</v>
      </c>
      <c r="U25" s="29">
        <f>T25/B25</f>
        <v>0.07234546543970045</v>
      </c>
    </row>
    <row r="26" spans="1:21" ht="19.5" customHeight="1">
      <c r="A26" s="32" t="s">
        <v>31</v>
      </c>
      <c r="B26" s="33">
        <f aca="true" t="shared" si="7" ref="B26:G26">B11+B15+B20+B25</f>
        <v>7031246</v>
      </c>
      <c r="C26" s="33">
        <f t="shared" si="7"/>
        <v>24951</v>
      </c>
      <c r="D26" s="33">
        <f t="shared" si="7"/>
        <v>2137923</v>
      </c>
      <c r="E26" s="33">
        <f t="shared" si="7"/>
        <v>39544.5</v>
      </c>
      <c r="F26" s="33">
        <f t="shared" si="7"/>
        <v>964063</v>
      </c>
      <c r="G26" s="33">
        <f t="shared" si="7"/>
        <v>2106691.4</v>
      </c>
      <c r="H26" s="33">
        <f t="shared" si="0"/>
        <v>5273172.9</v>
      </c>
      <c r="I26" s="33">
        <f>I11+I15+I20+I25</f>
        <v>478960</v>
      </c>
      <c r="J26" s="33">
        <f>J11+J15+J20+J25</f>
        <v>805064.8633999999</v>
      </c>
      <c r="K26" s="33">
        <f>K11+K15+K20+K25</f>
        <v>1687499.04</v>
      </c>
      <c r="M26" s="34"/>
      <c r="N26" s="27"/>
      <c r="T26" s="35">
        <f>T11+T15+T20+T25</f>
        <v>1189547.05</v>
      </c>
      <c r="U26" s="29">
        <f>T26/B26</f>
        <v>0.16918012113358002</v>
      </c>
    </row>
    <row r="27" ht="12.75">
      <c r="C27" s="39"/>
    </row>
  </sheetData>
  <sheetProtection/>
  <mergeCells count="15">
    <mergeCell ref="U4:U6"/>
    <mergeCell ref="C5:C6"/>
    <mergeCell ref="D5:D6"/>
    <mergeCell ref="E5:E6"/>
    <mergeCell ref="F5:F6"/>
    <mergeCell ref="G5:G6"/>
    <mergeCell ref="H5:H6"/>
    <mergeCell ref="A3:K3"/>
    <mergeCell ref="A2:K2"/>
    <mergeCell ref="A4:A6"/>
    <mergeCell ref="B4:B6"/>
    <mergeCell ref="C4:H4"/>
    <mergeCell ref="I4:I6"/>
    <mergeCell ref="J4:J6"/>
    <mergeCell ref="K4:K5"/>
  </mergeCells>
  <printOptions horizontalCentered="1" verticalCentered="1"/>
  <pageMargins left="0.4724409448818898" right="0.2362204724409449" top="0.51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2012-05-04T04:04:10Z</dcterms:created>
  <dcterms:modified xsi:type="dcterms:W3CDTF">2012-05-04T04:20:44Z</dcterms:modified>
  <cp:category/>
  <cp:version/>
  <cp:contentType/>
  <cp:contentStatus/>
</cp:coreProperties>
</file>